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wmf" ContentType="image/x-w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004"/>
  <workbookPr autoCompressPictures="0"/>
  <bookViews>
    <workbookView xWindow="0" yWindow="0" windowWidth="25600" windowHeight="16060"/>
  </bookViews>
  <sheets>
    <sheet name="kss_rekapitulacia" sheetId="4" r:id="rId1"/>
  </sheets>
  <definedNames>
    <definedName name="_xlnm.Print_Area" localSheetId="0">kss_rekapitulacia!$A$1:$F$121</definedName>
    <definedName name="_xlnm.Print_Titles" localSheetId="0">kss_rekapitulacia!#REF!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3" i="4" l="1"/>
  <c r="F44" i="4"/>
  <c r="F15" i="4"/>
  <c r="F86" i="4"/>
  <c r="F18" i="4"/>
  <c r="F83" i="4"/>
  <c r="F82" i="4"/>
  <c r="F77" i="4"/>
  <c r="F76" i="4"/>
  <c r="F75" i="4"/>
  <c r="F74" i="4"/>
  <c r="F73" i="4"/>
  <c r="F72" i="4"/>
  <c r="F71" i="4"/>
  <c r="F70" i="4"/>
  <c r="F66" i="4"/>
  <c r="F65" i="4"/>
  <c r="F64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2" i="4"/>
  <c r="F41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2" i="4"/>
  <c r="F21" i="4"/>
  <c r="F20" i="4"/>
  <c r="F19" i="4"/>
  <c r="F17" i="4"/>
  <c r="F16" i="4"/>
  <c r="D81" i="4"/>
  <c r="F81" i="4"/>
  <c r="D78" i="4"/>
  <c r="F78" i="4"/>
  <c r="F104" i="4"/>
  <c r="F103" i="4"/>
  <c r="F102" i="4"/>
  <c r="D99" i="4"/>
  <c r="F99" i="4"/>
  <c r="D97" i="4"/>
  <c r="F97" i="4"/>
  <c r="D98" i="4"/>
  <c r="F98" i="4"/>
  <c r="F96" i="4"/>
  <c r="F95" i="4"/>
  <c r="F94" i="4"/>
  <c r="F93" i="4"/>
  <c r="D92" i="4"/>
  <c r="F92" i="4"/>
  <c r="F91" i="4"/>
  <c r="F90" i="4"/>
  <c r="F68" i="4"/>
  <c r="F88" i="4"/>
  <c r="F13" i="4"/>
  <c r="F106" i="4"/>
</calcChain>
</file>

<file path=xl/sharedStrings.xml><?xml version="1.0" encoding="utf-8"?>
<sst xmlns="http://schemas.openxmlformats.org/spreadsheetml/2006/main" count="178" uniqueCount="115">
  <si>
    <t xml:space="preserve"> </t>
  </si>
  <si>
    <t>№</t>
  </si>
  <si>
    <t>Наименование</t>
  </si>
  <si>
    <t>мярка</t>
  </si>
  <si>
    <t>К-во</t>
  </si>
  <si>
    <t>IV</t>
  </si>
  <si>
    <t>обща цена</t>
  </si>
  <si>
    <t>ед. цена</t>
  </si>
  <si>
    <t>III</t>
  </si>
  <si>
    <t>I</t>
  </si>
  <si>
    <t>II</t>
  </si>
  <si>
    <t>Част: Архитектура</t>
  </si>
  <si>
    <t xml:space="preserve">ПОДМЯНА НА ДОГРАМА </t>
  </si>
  <si>
    <t>Демонтаж на съществуваща дървена дограма</t>
  </si>
  <si>
    <t>m²</t>
  </si>
  <si>
    <t xml:space="preserve">Доставка и монтаж на вътрешен PVC подпрозоречен перваз </t>
  </si>
  <si>
    <t xml:space="preserve">Демонтаж на съществуващо метално единично остъкление </t>
  </si>
  <si>
    <t>m'</t>
  </si>
  <si>
    <t xml:space="preserve">Вътрешно обръщане на дограма (вкл. циментова шпакловка, ъгъл с мрежа и т.н. без финишен слой) </t>
  </si>
  <si>
    <t>Доставка и монтаж на външни подпрозоречни первази от ламаринена пола с широчина до 30 сm</t>
  </si>
  <si>
    <t>ТОПЛИННО ИЗОЛИРАНЕ НА СТЕНИ</t>
  </si>
  <si>
    <t xml:space="preserve">Полагане на дълбокопроникващ грунд  преди монтаж на топлоизолационна система по фасади </t>
  </si>
  <si>
    <t>бр</t>
  </si>
  <si>
    <t>Полагане на цветна силиконова екстериорна мазилка (съгласно цветен проект - цвят 1) по външни стени и страници на прозорци, включително грундиране</t>
  </si>
  <si>
    <t>Полагане на цветна силиконова екстериорна мазилка (съгласно цветен проект - цвят 2) по външни стени и страници на прозорци, включително грундиране</t>
  </si>
  <si>
    <t>ТОПЛИННО ИЗОЛИРАНЕ НА ПОКРИВ</t>
  </si>
  <si>
    <t>Демонтаж на покрив (вкл. керемиди, хидроизолация и дъсчена обшивка) със сваляне</t>
  </si>
  <si>
    <t>m³</t>
  </si>
  <si>
    <t>Доставка и монтаж на нова челна дъска 3/24 сm</t>
  </si>
  <si>
    <t>Демонтаж на стари водосточни тръби от поцинкована ламарина</t>
  </si>
  <si>
    <t>Заготовка и монтаж  на нови водосточни тръби от поцинкована ламарина</t>
  </si>
  <si>
    <t>Възстановяване на бетонови шапки по комини</t>
  </si>
  <si>
    <t>Възстановяване на мазилка по комини</t>
  </si>
  <si>
    <t>Почистване, натоварване на камион и извозване на строителни отпадъци на 10 km</t>
  </si>
  <si>
    <t>Заготовка и монтаж на нова обшивка от поцинкована ламарина по стрехи, табакери и около комини</t>
  </si>
  <si>
    <t>Демонтаж на стара обшивка от поцинкована ламарина по стрехи, табакери и около комини</t>
  </si>
  <si>
    <t>Демонтаж на стари висящи улуци от поцинкована ламарина</t>
  </si>
  <si>
    <t>Заготовка и монтаж на нови висящи улуци от поцинкована ламарина</t>
  </si>
  <si>
    <t>Демонтаж на стари водосточни казанчета от поцинкована ламарина</t>
  </si>
  <si>
    <t>Изработка и монтаж нови на водосточни казанчета от поцинкована ламарина</t>
  </si>
  <si>
    <t>ТОПЛИННО ИЗОЛИРАНЕ НА ПОД</t>
  </si>
  <si>
    <t>Полагане на мозаечна минерална мазилка (съгласно цветен проект) по цокъл, включително грундиране</t>
  </si>
  <si>
    <t>Доставка и монтаж на декоративна метална ръкохватка на стойки до достигане на парапет с височина 105 см от к.г.п. (надграждане на съществуващ парапет)</t>
  </si>
  <si>
    <t>Доставка и монтаж на нови шапки от поцинкована ламарина при комини</t>
  </si>
  <si>
    <t>Доставка и монтаж на настилка от мразоустойчив гранитогрес при тераса</t>
  </si>
  <si>
    <t>Доставка и монтаж на екстериорна врата - входна врата и врата приземен етаж</t>
  </si>
  <si>
    <t xml:space="preserve">Доставка и монтаж на PVC дограма с двоен стъклопакет, петкамерна - по спецификация </t>
  </si>
  <si>
    <t xml:space="preserve">Доставка и монтаж на дъсчена обшивка 2,5 сm за покриване </t>
  </si>
  <si>
    <t xml:space="preserve">Обект: МНОГОФАМИЛНА ЖИЛИЩНА СГРАДА в УПИ XVIII-188, кв. 14 по ПУП на гр. Златоград, ул.  „Ахрида 22“ Идентификатор на сграда 31111.31.279.1
</t>
  </si>
  <si>
    <t xml:space="preserve">Възложител:  ОБЩИНА ЗЛАТОГРАД, ул. "Стефан Стамболов" №1
</t>
  </si>
  <si>
    <t xml:space="preserve">Собственик:Сдружение на собствениците „Ахрида 22“ на многофамилна жилищна сграда в УПИ XVIII-188, КВ. 14 по ПУП на гр. Златоград
управител: Елена Свиленова Карафеизова 
</t>
  </si>
  <si>
    <t>Полагане на цветна силиконова екстериорна мазилка (съгласно цветен проект) по  вътрешна и външна плътна част на парапети, вкл. шпакловане и грундиране на основата</t>
  </si>
  <si>
    <t>Доставка и монтаж на плочи от гранитогрес за цокли на открити балкони и лоджии- ивица от 10см</t>
  </si>
  <si>
    <t>Стъргане на блажна боя, подготовка, грундиране с антикорозионен грунд, боядисване с блажна боя (двукратно) на стоманени парапети</t>
  </si>
  <si>
    <t>Полагане на цветна силиконова екстериорна мазилка (съгласно цветен проект) по тавани на лоджии, тераси и балкони, вкл. шпакловане и грундиране на основата</t>
  </si>
  <si>
    <t>Доставка и полагане на топлинна изолация от твърда минерална вата, 10 сm по пода на подпокривното пространство</t>
  </si>
  <si>
    <t>Част: Конструктивна</t>
  </si>
  <si>
    <t>бр.</t>
  </si>
  <si>
    <t>СТБ Пояси</t>
  </si>
  <si>
    <t>Бетон B25</t>
  </si>
  <si>
    <t>m3</t>
  </si>
  <si>
    <t>Стомана А1</t>
  </si>
  <si>
    <t>кг</t>
  </si>
  <si>
    <t>Стомана А3</t>
  </si>
  <si>
    <t>Част: Електрическа</t>
  </si>
  <si>
    <t>Мълниезащита</t>
  </si>
  <si>
    <t>Доставка и монтаж на мълниеотвод - H = 3,0 м</t>
  </si>
  <si>
    <t>Доставка и монтаж на прав съединител</t>
  </si>
  <si>
    <t>Доставка и монтаж на държатели</t>
  </si>
  <si>
    <t>Доставка и монтаж на AlMgSi ф8</t>
  </si>
  <si>
    <t>m</t>
  </si>
  <si>
    <t>Направа и монтаж на токоотводи AlMgSi ф8</t>
  </si>
  <si>
    <t>Доставка и монтаж на гофр.тръба Ф16мм</t>
  </si>
  <si>
    <t>Измерване на специфично съпротивление на заземителя, R&lt;20 Ω</t>
  </si>
  <si>
    <t>Доставка и монтаж комплектна заземителна уредба</t>
  </si>
  <si>
    <t>Измерване специфичното съпротивление на почвата</t>
  </si>
  <si>
    <t>чч</t>
  </si>
  <si>
    <t>Изпитване съпротивление на заземител</t>
  </si>
  <si>
    <t>Осветление общи части</t>
  </si>
  <si>
    <t>Направа на лампен излаз за компроментирани излази</t>
  </si>
  <si>
    <t>ВСИЧКО, без  ДДС 20%</t>
  </si>
  <si>
    <t>лв</t>
  </si>
  <si>
    <t>Доставка и монтаж на LED лампа 6W, за монтаж в съществуващо oсв.тяло</t>
  </si>
  <si>
    <t>Доставка и монтаж на PIR датчик IP 44, за монтаж към съществуващо oсв.тяло.</t>
  </si>
  <si>
    <t xml:space="preserve">Kоличественo-стойностна сметка   </t>
  </si>
  <si>
    <t>Дървена покривна конструкция</t>
  </si>
  <si>
    <t>Полагане на цветна силиконова фасадна мазилка (съгласно цветен проект) по тавани на еркери, тераси, лоджии</t>
  </si>
  <si>
    <t>Доставка и монтаж на топлоизолационна система тип EPS, 10 сm (вкл. лепило, арм. мрежа, ъглови и водооткапващи профили и крепежни елементи) в/у външни стени</t>
  </si>
  <si>
    <t>Доставка и монтаж на топлоизолационна система тип XPS, 5 сm (вкл. лепило, арм. мрежа, ъглови и водооткапващи профили и крепежни елементи) - обръщане при отвори</t>
  </si>
  <si>
    <t>Доставка и монтаж на топлоизолационна система тип XPS, 10 сm (вкл. лепило, арм. мрежа, ъглови и водооткапващи профили и крепежни елементи) - по тавани на тераси, лоджии</t>
  </si>
  <si>
    <t>Доставка и монтаж на топлоизолационна система тип XPS, 10 сm (вкл. лепило, арм. мрежа, ъглови и водооткапващи профили и крепежни елементи) - по под терасa</t>
  </si>
  <si>
    <t>Доставка и монтаж на Ребра</t>
  </si>
  <si>
    <t>Доставка и монтаж на Столица 1</t>
  </si>
  <si>
    <t>Доставка и монтаж на Столица 2</t>
  </si>
  <si>
    <t>Доставка и монтаж на Поп</t>
  </si>
  <si>
    <t>Доставка и монтаж на Клещи</t>
  </si>
  <si>
    <t>Доставка и монтаж на Подкос</t>
  </si>
  <si>
    <t>Доставка и монтаж на Маия</t>
  </si>
  <si>
    <t>Доставка и монтаж на Греда 2</t>
  </si>
  <si>
    <t>Доставка и монтаж на Химически анкери HILTI HIT HY 150  Ø10 компелкт - шпилка, шайба и гайка с  пластмаса</t>
  </si>
  <si>
    <t>Доставка и монтаж на керамични керемиди за препокриване на 100% от площта на скатния покрив</t>
  </si>
  <si>
    <t>Доставка и монтаж на двойна летвена скара по покрив (летви 4х4сm)</t>
  </si>
  <si>
    <t>Доствка и монтаж на поркивен прозорец тип "табакера" - 55/98 см</t>
  </si>
  <si>
    <t>Доставка и полагане на битумна хидроизолация - 3мм при цокъл - ивица от 60 см (вкл.обработка на основа - цим.мазилка)</t>
  </si>
  <si>
    <t>Доставка и монтаж на външни шапки с подлепка от изкуствен гранит/камък варовик по плътни парапети на балкони и лоджии</t>
  </si>
  <si>
    <t>Полагане на грунд върху дъсчена обшивка</t>
  </si>
  <si>
    <t xml:space="preserve">Доставка и монтаж на хидроизолационна мембрана (пародифузна) върху дъсчена обшивка, един пласт </t>
  </si>
  <si>
    <t>Кофражни  работи</t>
  </si>
  <si>
    <t>Кофраж на СТБ пояси</t>
  </si>
  <si>
    <t xml:space="preserve">Доставка и монтаж на дъсчена обшивка 18 мм при стрехи </t>
  </si>
  <si>
    <t xml:space="preserve">Приложение № 1-2 
към Ценово предложене 
за Обособена позиция № 1 </t>
  </si>
  <si>
    <t>УЧАСТНИК: ....................................</t>
  </si>
  <si>
    <t xml:space="preserve">Правно обвързващ подпис:      </t>
  </si>
  <si>
    <t xml:space="preserve">Дата  ________/ _________ / ______      </t>
  </si>
  <si>
    <t xml:space="preserve">Име и фамилия __________________________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</si>
</sst>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л_в_-;\-* #,##0.00\ _л_в_-;_-* &quot;-&quot;??\ _л_в_-;_-@_-"/>
  </numFmts>
  <fonts count="14" x14ac:knownFonts="1">
    <font>
      <sz val="10"/>
      <name val="Arial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color indexed="10"/>
      <name val="Arial"/>
      <family val="2"/>
    </font>
    <font>
      <b/>
      <sz val="14"/>
      <name val="Arial"/>
      <family val="2"/>
      <charset val="204"/>
    </font>
    <font>
      <b/>
      <sz val="10"/>
      <name val="Arial"/>
      <family val="2"/>
    </font>
    <font>
      <sz val="10"/>
      <color indexed="8"/>
      <name val="Arial"/>
      <family val="2"/>
    </font>
    <font>
      <sz val="12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0"/>
      <color rgb="FFFF0000"/>
      <name val="Arial"/>
      <family val="2"/>
    </font>
    <font>
      <b/>
      <sz val="9"/>
      <name val="Arial Narrow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4" fillId="0" borderId="0"/>
  </cellStyleXfs>
  <cellXfs count="100">
    <xf numFmtId="0" fontId="0" fillId="0" borderId="0" xfId="0"/>
    <xf numFmtId="0" fontId="4" fillId="0" borderId="0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6" fillId="0" borderId="0" xfId="0" applyFont="1" applyFill="1" applyBorder="1" applyAlignment="1">
      <alignment horizontal="center" vertical="top"/>
    </xf>
    <xf numFmtId="0" fontId="4" fillId="4" borderId="0" xfId="0" applyFont="1" applyFill="1" applyAlignment="1">
      <alignment wrapText="1"/>
    </xf>
    <xf numFmtId="0" fontId="4" fillId="5" borderId="0" xfId="0" applyFont="1" applyFill="1" applyAlignment="1">
      <alignment wrapText="1"/>
    </xf>
    <xf numFmtId="0" fontId="8" fillId="5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 shrinkToFit="1"/>
    </xf>
    <xf numFmtId="2" fontId="1" fillId="3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 shrinkToFit="1"/>
    </xf>
    <xf numFmtId="0" fontId="8" fillId="5" borderId="1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top" wrapText="1"/>
    </xf>
    <xf numFmtId="2" fontId="8" fillId="5" borderId="1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wrapText="1"/>
    </xf>
    <xf numFmtId="1" fontId="3" fillId="0" borderId="2" xfId="0" applyNumberFormat="1" applyFont="1" applyFill="1" applyBorder="1" applyAlignment="1">
      <alignment horizontal="left"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2" fontId="8" fillId="3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 shrinkToFit="1"/>
    </xf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2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11" fillId="0" borderId="4" xfId="0" applyFont="1" applyBorder="1" applyAlignment="1">
      <alignment wrapText="1"/>
    </xf>
    <xf numFmtId="0" fontId="10" fillId="0" borderId="4" xfId="0" applyFont="1" applyFill="1" applyBorder="1" applyAlignment="1">
      <alignment horizontal="center"/>
    </xf>
    <xf numFmtId="0" fontId="11" fillId="0" borderId="4" xfId="0" applyFont="1" applyBorder="1" applyAlignment="1">
      <alignment horizontal="center"/>
    </xf>
    <xf numFmtId="2" fontId="10" fillId="0" borderId="4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quotePrefix="1" applyFont="1" applyFill="1" applyBorder="1" applyAlignment="1">
      <alignment horizontal="center" vertical="center" wrapText="1"/>
    </xf>
    <xf numFmtId="2" fontId="3" fillId="4" borderId="3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2" fontId="3" fillId="0" borderId="0" xfId="0" applyNumberFormat="1" applyFont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 shrinkToFi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 shrinkToFit="1"/>
    </xf>
    <xf numFmtId="0" fontId="4" fillId="0" borderId="0" xfId="0" applyFont="1" applyFill="1" applyAlignment="1">
      <alignment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wrapText="1"/>
    </xf>
    <xf numFmtId="2" fontId="8" fillId="0" borderId="3" xfId="0" applyNumberFormat="1" applyFont="1" applyFill="1" applyBorder="1" applyAlignment="1">
      <alignment horizontal="left" vertical="center" wrapText="1"/>
    </xf>
    <xf numFmtId="0" fontId="8" fillId="0" borderId="1" xfId="0" applyFont="1" applyBorder="1"/>
    <xf numFmtId="0" fontId="0" fillId="0" borderId="0" xfId="0" applyFill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center" vertical="center" wrapText="1"/>
    </xf>
    <xf numFmtId="0" fontId="12" fillId="4" borderId="0" xfId="0" applyFont="1" applyFill="1" applyAlignment="1">
      <alignment wrapText="1"/>
    </xf>
    <xf numFmtId="2" fontId="3" fillId="0" borderId="1" xfId="0" applyNumberFormat="1" applyFont="1" applyFill="1" applyBorder="1" applyAlignment="1">
      <alignment horizontal="center" vertical="center"/>
    </xf>
    <xf numFmtId="0" fontId="3" fillId="5" borderId="1" xfId="0" quotePrefix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" fontId="0" fillId="0" borderId="2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wrapText="1"/>
    </xf>
    <xf numFmtId="164" fontId="1" fillId="0" borderId="6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8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6" xfId="0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Relationship Id="rId2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1762125</xdr:colOff>
      <xdr:row>0</xdr:row>
      <xdr:rowOff>0</xdr:rowOff>
    </xdr:from>
    <xdr:to>
      <xdr:col>6</xdr:col>
      <xdr:colOff>0</xdr:colOff>
      <xdr:row>0</xdr:row>
      <xdr:rowOff>0</xdr:rowOff>
    </xdr:to>
    <xdr:pic>
      <xdr:nvPicPr>
        <xdr:cNvPr id="5224" name="Picture 2" descr="bqlo logo malk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28825" y="0"/>
          <a:ext cx="38671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1228725</xdr:colOff>
      <xdr:row>2</xdr:row>
      <xdr:rowOff>0</xdr:rowOff>
    </xdr:from>
    <xdr:to>
      <xdr:col>5</xdr:col>
      <xdr:colOff>0</xdr:colOff>
      <xdr:row>2</xdr:row>
      <xdr:rowOff>0</xdr:rowOff>
    </xdr:to>
    <xdr:pic>
      <xdr:nvPicPr>
        <xdr:cNvPr id="5225" name="Картина 4" descr="logo vgarch text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495425" y="476250"/>
          <a:ext cx="36195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0"/>
  <sheetViews>
    <sheetView tabSelected="1" view="pageBreakPreview" zoomScale="150" zoomScaleSheetLayoutView="150" workbookViewId="0">
      <selection activeCell="B111" sqref="B111:F113"/>
    </sheetView>
  </sheetViews>
  <sheetFormatPr baseColWidth="10" defaultColWidth="8.83203125" defaultRowHeight="12" x14ac:dyDescent="0"/>
  <cols>
    <col min="1" max="1" width="4" style="5" customWidth="1"/>
    <col min="2" max="2" width="45.1640625" style="3" customWidth="1"/>
    <col min="3" max="3" width="6.83203125" style="5" customWidth="1"/>
    <col min="4" max="4" width="10.83203125" style="6" customWidth="1"/>
    <col min="5" max="5" width="9.83203125" style="6" customWidth="1"/>
    <col min="6" max="6" width="11.6640625" style="5" customWidth="1"/>
    <col min="7" max="16384" width="8.83203125" style="2"/>
  </cols>
  <sheetData>
    <row r="1" spans="1:6" ht="24.75" customHeight="1">
      <c r="A1" s="93" t="s">
        <v>110</v>
      </c>
      <c r="B1" s="93"/>
      <c r="C1" s="93"/>
      <c r="D1" s="93"/>
      <c r="E1" s="93"/>
      <c r="F1" s="93"/>
    </row>
    <row r="2" spans="1:6">
      <c r="A2" s="93"/>
      <c r="B2" s="93"/>
      <c r="C2" s="93"/>
      <c r="D2" s="93"/>
      <c r="E2" s="93"/>
      <c r="F2" s="93"/>
    </row>
    <row r="3" spans="1:6" ht="12.75" customHeight="1">
      <c r="A3" s="96" t="s">
        <v>111</v>
      </c>
      <c r="B3" s="96"/>
      <c r="C3" s="96"/>
      <c r="D3" s="96"/>
      <c r="E3" s="96"/>
      <c r="F3" s="71"/>
    </row>
    <row r="4" spans="1:6" ht="23.25" customHeight="1">
      <c r="A4" s="96"/>
      <c r="B4" s="96"/>
      <c r="C4" s="96"/>
      <c r="D4" s="96"/>
      <c r="E4" s="96"/>
    </row>
    <row r="5" spans="1:6" s="11" customFormat="1" ht="17">
      <c r="A5" s="95" t="s">
        <v>84</v>
      </c>
      <c r="B5" s="95"/>
      <c r="C5" s="95"/>
      <c r="D5" s="95"/>
      <c r="E5" s="95"/>
      <c r="F5" s="95"/>
    </row>
    <row r="6" spans="1:6" s="11" customFormat="1" ht="13.5" customHeight="1">
      <c r="A6" s="12"/>
      <c r="B6" s="95"/>
      <c r="C6" s="95"/>
      <c r="D6" s="95"/>
      <c r="E6" s="95"/>
      <c r="F6" s="71"/>
    </row>
    <row r="7" spans="1:6" s="11" customFormat="1" ht="39" customHeight="1">
      <c r="A7" s="12"/>
      <c r="B7" s="94" t="s">
        <v>48</v>
      </c>
      <c r="C7" s="94"/>
      <c r="D7" s="94"/>
      <c r="E7" s="94"/>
      <c r="F7" s="94"/>
    </row>
    <row r="8" spans="1:6" s="11" customFormat="1" ht="19.5" customHeight="1">
      <c r="A8" s="12"/>
      <c r="B8" s="94" t="s">
        <v>49</v>
      </c>
      <c r="C8" s="94"/>
      <c r="D8" s="94"/>
      <c r="E8" s="94"/>
      <c r="F8" s="71"/>
    </row>
    <row r="9" spans="1:6" s="11" customFormat="1" ht="49.5" customHeight="1">
      <c r="A9" s="12"/>
      <c r="B9" s="94" t="s">
        <v>50</v>
      </c>
      <c r="C9" s="94"/>
      <c r="D9" s="94"/>
      <c r="E9" s="94"/>
      <c r="F9" s="94"/>
    </row>
    <row r="10" spans="1:6">
      <c r="A10" s="7" t="s">
        <v>0</v>
      </c>
      <c r="B10" s="4"/>
      <c r="C10" s="7"/>
      <c r="D10" s="8"/>
      <c r="F10" s="72"/>
    </row>
    <row r="11" spans="1:6">
      <c r="A11" s="17" t="s">
        <v>1</v>
      </c>
      <c r="B11" s="18" t="s">
        <v>2</v>
      </c>
      <c r="C11" s="19" t="s">
        <v>3</v>
      </c>
      <c r="D11" s="17" t="s">
        <v>4</v>
      </c>
      <c r="E11" s="17" t="s">
        <v>7</v>
      </c>
      <c r="F11" s="17" t="s">
        <v>6</v>
      </c>
    </row>
    <row r="12" spans="1:6" s="65" customFormat="1">
      <c r="A12" s="62"/>
      <c r="B12" s="63"/>
      <c r="C12" s="64"/>
      <c r="D12" s="62"/>
      <c r="E12" s="62"/>
      <c r="F12" s="62"/>
    </row>
    <row r="13" spans="1:6">
      <c r="A13" s="20"/>
      <c r="B13" s="21" t="s">
        <v>11</v>
      </c>
      <c r="C13" s="22"/>
      <c r="D13" s="20"/>
      <c r="E13" s="20"/>
      <c r="F13" s="20">
        <f>SUM(F14:F67)</f>
        <v>0</v>
      </c>
    </row>
    <row r="14" spans="1:6" s="14" customFormat="1">
      <c r="A14" s="23" t="s">
        <v>9</v>
      </c>
      <c r="B14" s="15" t="s">
        <v>12</v>
      </c>
      <c r="C14" s="79"/>
      <c r="D14" s="52"/>
      <c r="E14" s="52"/>
      <c r="F14" s="52"/>
    </row>
    <row r="15" spans="1:6" s="13" customFormat="1">
      <c r="A15" s="32">
        <v>1</v>
      </c>
      <c r="B15" s="27" t="s">
        <v>13</v>
      </c>
      <c r="C15" s="50" t="s">
        <v>14</v>
      </c>
      <c r="D15" s="51">
        <v>35.950000000000003</v>
      </c>
      <c r="E15" s="51"/>
      <c r="F15" s="51">
        <f>E15*D15</f>
        <v>0</v>
      </c>
    </row>
    <row r="16" spans="1:6" s="13" customFormat="1" ht="24">
      <c r="A16" s="32">
        <v>2</v>
      </c>
      <c r="B16" s="27" t="s">
        <v>16</v>
      </c>
      <c r="C16" s="50" t="s">
        <v>14</v>
      </c>
      <c r="D16" s="51">
        <v>5.0999999999999996</v>
      </c>
      <c r="E16" s="51"/>
      <c r="F16" s="51">
        <f t="shared" ref="F16:F22" si="0">E16*D16</f>
        <v>0</v>
      </c>
    </row>
    <row r="17" spans="1:6" s="13" customFormat="1" ht="24">
      <c r="A17" s="32">
        <v>3</v>
      </c>
      <c r="B17" s="27" t="s">
        <v>46</v>
      </c>
      <c r="C17" s="50" t="s">
        <v>14</v>
      </c>
      <c r="D17" s="51">
        <v>35.35</v>
      </c>
      <c r="E17" s="51"/>
      <c r="F17" s="51">
        <f t="shared" si="0"/>
        <v>0</v>
      </c>
    </row>
    <row r="18" spans="1:6" s="77" customFormat="1" ht="24">
      <c r="A18" s="32">
        <v>4</v>
      </c>
      <c r="B18" s="27" t="s">
        <v>102</v>
      </c>
      <c r="C18" s="50" t="s">
        <v>57</v>
      </c>
      <c r="D18" s="51">
        <v>1</v>
      </c>
      <c r="E18" s="51"/>
      <c r="F18" s="40">
        <f>E18*D18</f>
        <v>0</v>
      </c>
    </row>
    <row r="19" spans="1:6" s="13" customFormat="1" ht="24">
      <c r="A19" s="32">
        <v>5</v>
      </c>
      <c r="B19" s="27" t="s">
        <v>45</v>
      </c>
      <c r="C19" s="50" t="s">
        <v>57</v>
      </c>
      <c r="D19" s="51">
        <v>2</v>
      </c>
      <c r="E19" s="51"/>
      <c r="F19" s="51">
        <f t="shared" si="0"/>
        <v>0</v>
      </c>
    </row>
    <row r="20" spans="1:6" s="13" customFormat="1" ht="24">
      <c r="A20" s="32">
        <v>6</v>
      </c>
      <c r="B20" s="27" t="s">
        <v>18</v>
      </c>
      <c r="C20" s="50" t="s">
        <v>17</v>
      </c>
      <c r="D20" s="51">
        <v>107</v>
      </c>
      <c r="E20" s="51"/>
      <c r="F20" s="51">
        <f t="shared" si="0"/>
        <v>0</v>
      </c>
    </row>
    <row r="21" spans="1:6" s="13" customFormat="1" ht="40.5" customHeight="1">
      <c r="A21" s="32">
        <v>7</v>
      </c>
      <c r="B21" s="27" t="s">
        <v>19</v>
      </c>
      <c r="C21" s="50" t="s">
        <v>17</v>
      </c>
      <c r="D21" s="51">
        <v>28.25</v>
      </c>
      <c r="E21" s="51"/>
      <c r="F21" s="51">
        <f t="shared" si="0"/>
        <v>0</v>
      </c>
    </row>
    <row r="22" spans="1:6" s="13" customFormat="1" ht="24">
      <c r="A22" s="32">
        <v>8</v>
      </c>
      <c r="B22" s="27" t="s">
        <v>15</v>
      </c>
      <c r="C22" s="50" t="s">
        <v>17</v>
      </c>
      <c r="D22" s="51">
        <v>25.2</v>
      </c>
      <c r="E22" s="51"/>
      <c r="F22" s="51">
        <f t="shared" si="0"/>
        <v>0</v>
      </c>
    </row>
    <row r="23" spans="1:6" s="13" customFormat="1">
      <c r="A23" s="80"/>
      <c r="B23" s="81"/>
      <c r="C23" s="80"/>
      <c r="D23" s="51"/>
      <c r="E23" s="51"/>
      <c r="F23" s="51"/>
    </row>
    <row r="24" spans="1:6" s="26" customFormat="1">
      <c r="A24" s="23" t="s">
        <v>10</v>
      </c>
      <c r="B24" s="15" t="s">
        <v>20</v>
      </c>
      <c r="C24" s="23"/>
      <c r="D24" s="25"/>
      <c r="E24" s="25"/>
      <c r="F24" s="25"/>
    </row>
    <row r="25" spans="1:6" s="13" customFormat="1" ht="56.25" customHeight="1">
      <c r="A25" s="32">
        <v>1</v>
      </c>
      <c r="B25" s="27" t="s">
        <v>87</v>
      </c>
      <c r="C25" s="50" t="s">
        <v>14</v>
      </c>
      <c r="D25" s="51">
        <v>216.8</v>
      </c>
      <c r="E25" s="51"/>
      <c r="F25" s="51">
        <f t="shared" ref="F25:F38" si="1">E25*D25</f>
        <v>0</v>
      </c>
    </row>
    <row r="26" spans="1:6" s="13" customFormat="1" ht="48">
      <c r="A26" s="32">
        <v>2</v>
      </c>
      <c r="B26" s="27" t="s">
        <v>88</v>
      </c>
      <c r="C26" s="50" t="s">
        <v>17</v>
      </c>
      <c r="D26" s="51">
        <v>104.5</v>
      </c>
      <c r="E26" s="51"/>
      <c r="F26" s="51">
        <f t="shared" si="1"/>
        <v>0</v>
      </c>
    </row>
    <row r="27" spans="1:6" s="13" customFormat="1" ht="36">
      <c r="A27" s="32">
        <v>3</v>
      </c>
      <c r="B27" s="27" t="s">
        <v>23</v>
      </c>
      <c r="C27" s="50" t="s">
        <v>14</v>
      </c>
      <c r="D27" s="51">
        <v>226.5</v>
      </c>
      <c r="E27" s="51"/>
      <c r="F27" s="51">
        <f t="shared" si="1"/>
        <v>0</v>
      </c>
    </row>
    <row r="28" spans="1:6" s="13" customFormat="1" ht="36">
      <c r="A28" s="32">
        <v>4</v>
      </c>
      <c r="B28" s="27" t="s">
        <v>24</v>
      </c>
      <c r="C28" s="50" t="s">
        <v>14</v>
      </c>
      <c r="D28" s="51">
        <v>22.65</v>
      </c>
      <c r="E28" s="51"/>
      <c r="F28" s="51">
        <f t="shared" si="1"/>
        <v>0</v>
      </c>
    </row>
    <row r="29" spans="1:6" s="13" customFormat="1" ht="36">
      <c r="A29" s="32">
        <v>5</v>
      </c>
      <c r="B29" s="27" t="s">
        <v>103</v>
      </c>
      <c r="C29" s="50" t="s">
        <v>14</v>
      </c>
      <c r="D29" s="51">
        <v>22</v>
      </c>
      <c r="E29" s="51"/>
      <c r="F29" s="51">
        <f t="shared" si="1"/>
        <v>0</v>
      </c>
    </row>
    <row r="30" spans="1:6" s="13" customFormat="1" ht="24">
      <c r="A30" s="32">
        <v>6</v>
      </c>
      <c r="B30" s="27" t="s">
        <v>41</v>
      </c>
      <c r="C30" s="50" t="s">
        <v>14</v>
      </c>
      <c r="D30" s="51">
        <v>45.36</v>
      </c>
      <c r="E30" s="51"/>
      <c r="F30" s="51">
        <f t="shared" si="1"/>
        <v>0</v>
      </c>
    </row>
    <row r="31" spans="1:6" s="13" customFormat="1" ht="24">
      <c r="A31" s="32">
        <v>7</v>
      </c>
      <c r="B31" s="27" t="s">
        <v>44</v>
      </c>
      <c r="C31" s="50" t="s">
        <v>14</v>
      </c>
      <c r="D31" s="51">
        <v>5.9</v>
      </c>
      <c r="E31" s="40"/>
      <c r="F31" s="51">
        <f t="shared" si="1"/>
        <v>0</v>
      </c>
    </row>
    <row r="32" spans="1:6" s="13" customFormat="1" ht="39.75" customHeight="1">
      <c r="A32" s="32">
        <v>8</v>
      </c>
      <c r="B32" s="27" t="s">
        <v>52</v>
      </c>
      <c r="C32" s="50" t="s">
        <v>17</v>
      </c>
      <c r="D32" s="51">
        <v>20</v>
      </c>
      <c r="E32" s="51"/>
      <c r="F32" s="51">
        <f t="shared" si="1"/>
        <v>0</v>
      </c>
    </row>
    <row r="33" spans="1:6" s="13" customFormat="1" ht="24">
      <c r="A33" s="32">
        <v>9</v>
      </c>
      <c r="B33" s="89" t="s">
        <v>21</v>
      </c>
      <c r="C33" s="50" t="s">
        <v>14</v>
      </c>
      <c r="D33" s="51">
        <v>237.7</v>
      </c>
      <c r="E33" s="51"/>
      <c r="F33" s="51">
        <f t="shared" si="1"/>
        <v>0</v>
      </c>
    </row>
    <row r="34" spans="1:6" s="13" customFormat="1" ht="48">
      <c r="A34" s="32">
        <v>10</v>
      </c>
      <c r="B34" s="89" t="s">
        <v>51</v>
      </c>
      <c r="C34" s="50" t="s">
        <v>14</v>
      </c>
      <c r="D34" s="51">
        <v>11.9</v>
      </c>
      <c r="E34" s="51"/>
      <c r="F34" s="51">
        <f t="shared" si="1"/>
        <v>0</v>
      </c>
    </row>
    <row r="35" spans="1:6" s="13" customFormat="1" ht="36">
      <c r="A35" s="32">
        <v>11</v>
      </c>
      <c r="B35" s="39" t="s">
        <v>54</v>
      </c>
      <c r="C35" s="33" t="s">
        <v>14</v>
      </c>
      <c r="D35" s="51">
        <v>17</v>
      </c>
      <c r="E35" s="51"/>
      <c r="F35" s="51">
        <f t="shared" si="1"/>
        <v>0</v>
      </c>
    </row>
    <row r="36" spans="1:6" s="13" customFormat="1" ht="36">
      <c r="A36" s="32">
        <v>12</v>
      </c>
      <c r="B36" s="89" t="s">
        <v>104</v>
      </c>
      <c r="C36" s="50" t="s">
        <v>17</v>
      </c>
      <c r="D36" s="51">
        <v>6.79</v>
      </c>
      <c r="E36" s="51"/>
      <c r="F36" s="51">
        <f t="shared" si="1"/>
        <v>0</v>
      </c>
    </row>
    <row r="37" spans="1:6" s="13" customFormat="1" ht="36">
      <c r="A37" s="32">
        <v>13</v>
      </c>
      <c r="B37" s="89" t="s">
        <v>53</v>
      </c>
      <c r="C37" s="50" t="s">
        <v>17</v>
      </c>
      <c r="D37" s="51">
        <v>5.7</v>
      </c>
      <c r="E37" s="51"/>
      <c r="F37" s="51">
        <f t="shared" si="1"/>
        <v>0</v>
      </c>
    </row>
    <row r="38" spans="1:6" s="13" customFormat="1" ht="36">
      <c r="A38" s="32">
        <v>14</v>
      </c>
      <c r="B38" s="16" t="s">
        <v>42</v>
      </c>
      <c r="C38" s="50" t="s">
        <v>17</v>
      </c>
      <c r="D38" s="51">
        <v>16.75</v>
      </c>
      <c r="E38" s="51"/>
      <c r="F38" s="51">
        <f t="shared" si="1"/>
        <v>0</v>
      </c>
    </row>
    <row r="39" spans="1:6" s="13" customFormat="1">
      <c r="A39" s="80"/>
      <c r="B39" s="81"/>
      <c r="C39" s="80"/>
      <c r="D39" s="51"/>
      <c r="E39" s="51"/>
      <c r="F39" s="51"/>
    </row>
    <row r="40" spans="1:6" s="13" customFormat="1">
      <c r="A40" s="23" t="s">
        <v>8</v>
      </c>
      <c r="B40" s="15" t="s">
        <v>25</v>
      </c>
      <c r="C40" s="82"/>
      <c r="D40" s="52"/>
      <c r="E40" s="52"/>
      <c r="F40" s="52"/>
    </row>
    <row r="41" spans="1:6" s="13" customFormat="1" ht="36">
      <c r="A41" s="32">
        <v>1</v>
      </c>
      <c r="B41" s="27" t="s">
        <v>55</v>
      </c>
      <c r="C41" s="50" t="s">
        <v>14</v>
      </c>
      <c r="D41" s="51">
        <v>74</v>
      </c>
      <c r="E41" s="40"/>
      <c r="F41" s="51">
        <f t="shared" ref="F41:F61" si="2">E41*D41</f>
        <v>0</v>
      </c>
    </row>
    <row r="42" spans="1:6" s="13" customFormat="1" ht="24">
      <c r="A42" s="32">
        <v>2</v>
      </c>
      <c r="B42" s="27" t="s">
        <v>26</v>
      </c>
      <c r="C42" s="50" t="s">
        <v>14</v>
      </c>
      <c r="D42" s="40">
        <v>117.229</v>
      </c>
      <c r="E42" s="40"/>
      <c r="F42" s="40">
        <f t="shared" si="2"/>
        <v>0</v>
      </c>
    </row>
    <row r="43" spans="1:6" s="13" customFormat="1" ht="24">
      <c r="A43" s="32">
        <v>3</v>
      </c>
      <c r="B43" s="27" t="s">
        <v>47</v>
      </c>
      <c r="C43" s="50" t="s">
        <v>14</v>
      </c>
      <c r="D43" s="40">
        <v>0</v>
      </c>
      <c r="E43" s="40"/>
      <c r="F43" s="40">
        <f t="shared" si="2"/>
        <v>0</v>
      </c>
    </row>
    <row r="44" spans="1:6" s="13" customFormat="1">
      <c r="A44" s="32">
        <v>4</v>
      </c>
      <c r="B44" s="27" t="s">
        <v>105</v>
      </c>
      <c r="C44" s="50" t="s">
        <v>14</v>
      </c>
      <c r="D44" s="40">
        <v>0</v>
      </c>
      <c r="E44" s="40"/>
      <c r="F44" s="40">
        <f t="shared" si="2"/>
        <v>0</v>
      </c>
    </row>
    <row r="45" spans="1:6" s="13" customFormat="1" ht="24">
      <c r="A45" s="32">
        <v>5</v>
      </c>
      <c r="B45" s="27" t="s">
        <v>101</v>
      </c>
      <c r="C45" s="50" t="s">
        <v>14</v>
      </c>
      <c r="D45" s="40">
        <v>117.23</v>
      </c>
      <c r="E45" s="40"/>
      <c r="F45" s="40">
        <f t="shared" si="2"/>
        <v>0</v>
      </c>
    </row>
    <row r="46" spans="1:6" s="13" customFormat="1" ht="24">
      <c r="A46" s="32">
        <v>6</v>
      </c>
      <c r="B46" s="27" t="s">
        <v>106</v>
      </c>
      <c r="C46" s="50" t="s">
        <v>14</v>
      </c>
      <c r="D46" s="40">
        <v>117.23</v>
      </c>
      <c r="E46" s="40"/>
      <c r="F46" s="40">
        <f t="shared" si="2"/>
        <v>0</v>
      </c>
    </row>
    <row r="47" spans="1:6" s="13" customFormat="1" ht="24">
      <c r="A47" s="32">
        <v>7</v>
      </c>
      <c r="B47" s="27" t="s">
        <v>100</v>
      </c>
      <c r="C47" s="50" t="s">
        <v>14</v>
      </c>
      <c r="D47" s="40">
        <v>117.24</v>
      </c>
      <c r="E47" s="40"/>
      <c r="F47" s="40">
        <f t="shared" si="2"/>
        <v>0</v>
      </c>
    </row>
    <row r="48" spans="1:6" s="13" customFormat="1">
      <c r="A48" s="32">
        <v>8</v>
      </c>
      <c r="B48" s="27" t="s">
        <v>28</v>
      </c>
      <c r="C48" s="50" t="s">
        <v>17</v>
      </c>
      <c r="D48" s="51">
        <v>42.45</v>
      </c>
      <c r="E48" s="51"/>
      <c r="F48" s="51">
        <f t="shared" si="2"/>
        <v>0</v>
      </c>
    </row>
    <row r="49" spans="1:6" s="13" customFormat="1" ht="24">
      <c r="A49" s="32">
        <v>9</v>
      </c>
      <c r="B49" s="27" t="s">
        <v>35</v>
      </c>
      <c r="C49" s="50" t="s">
        <v>17</v>
      </c>
      <c r="D49" s="51">
        <v>48.15</v>
      </c>
      <c r="E49" s="51"/>
      <c r="F49" s="51">
        <f t="shared" si="2"/>
        <v>0</v>
      </c>
    </row>
    <row r="50" spans="1:6" s="13" customFormat="1" ht="24">
      <c r="A50" s="32">
        <v>10</v>
      </c>
      <c r="B50" s="27" t="s">
        <v>34</v>
      </c>
      <c r="C50" s="50" t="s">
        <v>17</v>
      </c>
      <c r="D50" s="51">
        <v>48.15</v>
      </c>
      <c r="E50" s="51"/>
      <c r="F50" s="51">
        <f t="shared" si="2"/>
        <v>0</v>
      </c>
    </row>
    <row r="51" spans="1:6" s="13" customFormat="1" ht="24">
      <c r="A51" s="32">
        <v>11</v>
      </c>
      <c r="B51" s="27" t="s">
        <v>36</v>
      </c>
      <c r="C51" s="50" t="s">
        <v>17</v>
      </c>
      <c r="D51" s="51">
        <v>42.95</v>
      </c>
      <c r="E51" s="51"/>
      <c r="F51" s="51">
        <f t="shared" si="2"/>
        <v>0</v>
      </c>
    </row>
    <row r="52" spans="1:6" s="13" customFormat="1" ht="24">
      <c r="A52" s="32">
        <v>12</v>
      </c>
      <c r="B52" s="27" t="s">
        <v>37</v>
      </c>
      <c r="C52" s="50" t="s">
        <v>17</v>
      </c>
      <c r="D52" s="51">
        <v>42.95</v>
      </c>
      <c r="E52" s="51"/>
      <c r="F52" s="51">
        <f t="shared" si="2"/>
        <v>0</v>
      </c>
    </row>
    <row r="53" spans="1:6" s="13" customFormat="1" ht="24">
      <c r="A53" s="32">
        <v>13</v>
      </c>
      <c r="B53" s="27" t="s">
        <v>38</v>
      </c>
      <c r="C53" s="50" t="s">
        <v>22</v>
      </c>
      <c r="D53" s="51">
        <v>3</v>
      </c>
      <c r="E53" s="51"/>
      <c r="F53" s="51">
        <f t="shared" si="2"/>
        <v>0</v>
      </c>
    </row>
    <row r="54" spans="1:6" s="13" customFormat="1" ht="24">
      <c r="A54" s="32">
        <v>14</v>
      </c>
      <c r="B54" s="27" t="s">
        <v>39</v>
      </c>
      <c r="C54" s="50" t="s">
        <v>22</v>
      </c>
      <c r="D54" s="51">
        <v>3</v>
      </c>
      <c r="E54" s="51"/>
      <c r="F54" s="51">
        <f t="shared" si="2"/>
        <v>0</v>
      </c>
    </row>
    <row r="55" spans="1:6" s="13" customFormat="1" ht="24">
      <c r="A55" s="32">
        <v>15</v>
      </c>
      <c r="B55" s="27" t="s">
        <v>29</v>
      </c>
      <c r="C55" s="50" t="s">
        <v>17</v>
      </c>
      <c r="D55" s="51">
        <v>24.15</v>
      </c>
      <c r="E55" s="51"/>
      <c r="F55" s="51">
        <f t="shared" si="2"/>
        <v>0</v>
      </c>
    </row>
    <row r="56" spans="1:6" s="13" customFormat="1" ht="24">
      <c r="A56" s="32">
        <v>16</v>
      </c>
      <c r="B56" s="27" t="s">
        <v>30</v>
      </c>
      <c r="C56" s="50" t="s">
        <v>17</v>
      </c>
      <c r="D56" s="51">
        <v>24.15</v>
      </c>
      <c r="E56" s="51"/>
      <c r="F56" s="51">
        <f t="shared" si="2"/>
        <v>0</v>
      </c>
    </row>
    <row r="57" spans="1:6" s="13" customFormat="1" ht="24">
      <c r="A57" s="32">
        <v>17</v>
      </c>
      <c r="B57" s="27" t="s">
        <v>109</v>
      </c>
      <c r="C57" s="50" t="s">
        <v>14</v>
      </c>
      <c r="D57" s="40">
        <v>21.25</v>
      </c>
      <c r="E57" s="51"/>
      <c r="F57" s="51">
        <f t="shared" si="2"/>
        <v>0</v>
      </c>
    </row>
    <row r="58" spans="1:6" s="13" customFormat="1">
      <c r="A58" s="32">
        <v>18</v>
      </c>
      <c r="B58" s="27" t="s">
        <v>32</v>
      </c>
      <c r="C58" s="50" t="s">
        <v>14</v>
      </c>
      <c r="D58" s="51">
        <v>2.9</v>
      </c>
      <c r="E58" s="51"/>
      <c r="F58" s="51">
        <f t="shared" si="2"/>
        <v>0</v>
      </c>
    </row>
    <row r="59" spans="1:6" s="13" customFormat="1">
      <c r="A59" s="32">
        <v>19</v>
      </c>
      <c r="B59" s="27" t="s">
        <v>31</v>
      </c>
      <c r="C59" s="50" t="s">
        <v>22</v>
      </c>
      <c r="D59" s="51">
        <v>1</v>
      </c>
      <c r="E59" s="51"/>
      <c r="F59" s="51">
        <f t="shared" si="2"/>
        <v>0</v>
      </c>
    </row>
    <row r="60" spans="1:6" s="13" customFormat="1" ht="24">
      <c r="A60" s="32">
        <v>20</v>
      </c>
      <c r="B60" s="27" t="s">
        <v>43</v>
      </c>
      <c r="C60" s="50" t="s">
        <v>22</v>
      </c>
      <c r="D60" s="51">
        <v>1</v>
      </c>
      <c r="E60" s="51"/>
      <c r="F60" s="51">
        <f t="shared" si="2"/>
        <v>0</v>
      </c>
    </row>
    <row r="61" spans="1:6" s="13" customFormat="1" ht="24">
      <c r="A61" s="32">
        <v>21</v>
      </c>
      <c r="B61" s="27" t="s">
        <v>33</v>
      </c>
      <c r="C61" s="50" t="s">
        <v>27</v>
      </c>
      <c r="D61" s="51">
        <v>20</v>
      </c>
      <c r="E61" s="51"/>
      <c r="F61" s="51">
        <f t="shared" si="2"/>
        <v>0</v>
      </c>
    </row>
    <row r="62" spans="1:6" s="13" customFormat="1">
      <c r="A62" s="80"/>
      <c r="B62" s="81"/>
      <c r="C62" s="80"/>
      <c r="D62" s="51"/>
      <c r="E62" s="51"/>
      <c r="F62" s="51"/>
    </row>
    <row r="63" spans="1:6" s="13" customFormat="1">
      <c r="A63" s="23" t="s">
        <v>5</v>
      </c>
      <c r="B63" s="15" t="s">
        <v>40</v>
      </c>
      <c r="C63" s="82"/>
      <c r="D63" s="52"/>
      <c r="E63" s="52"/>
      <c r="F63" s="52"/>
    </row>
    <row r="64" spans="1:6" ht="63.75" customHeight="1">
      <c r="A64" s="53">
        <v>1</v>
      </c>
      <c r="B64" s="27" t="s">
        <v>89</v>
      </c>
      <c r="C64" s="54" t="s">
        <v>14</v>
      </c>
      <c r="D64" s="55">
        <v>9.75</v>
      </c>
      <c r="E64" s="74"/>
      <c r="F64" s="51">
        <f>E64*D64</f>
        <v>0</v>
      </c>
    </row>
    <row r="65" spans="1:6" ht="42.75" customHeight="1">
      <c r="A65" s="32">
        <v>2</v>
      </c>
      <c r="B65" s="27" t="s">
        <v>86</v>
      </c>
      <c r="C65" s="50" t="s">
        <v>14</v>
      </c>
      <c r="D65" s="55">
        <v>9.75</v>
      </c>
      <c r="E65" s="74"/>
      <c r="F65" s="51">
        <f>E65*D65</f>
        <v>0</v>
      </c>
    </row>
    <row r="66" spans="1:6" s="11" customFormat="1" ht="51.75" customHeight="1">
      <c r="A66" s="83">
        <v>3</v>
      </c>
      <c r="B66" s="84" t="s">
        <v>90</v>
      </c>
      <c r="C66" s="28" t="s">
        <v>14</v>
      </c>
      <c r="D66" s="56">
        <v>5.9</v>
      </c>
      <c r="E66" s="78"/>
      <c r="F66" s="51">
        <f>E66*D66</f>
        <v>0</v>
      </c>
    </row>
    <row r="67" spans="1:6" s="1" customFormat="1">
      <c r="A67" s="57"/>
      <c r="B67" s="58"/>
      <c r="C67" s="57"/>
      <c r="D67" s="59"/>
      <c r="E67" s="59"/>
      <c r="F67" s="57"/>
    </row>
    <row r="68" spans="1:6" s="1" customFormat="1">
      <c r="A68" s="60"/>
      <c r="B68" s="60" t="s">
        <v>56</v>
      </c>
      <c r="C68" s="61"/>
      <c r="D68" s="60"/>
      <c r="E68" s="76"/>
      <c r="F68" s="29">
        <f>SUM(F69:F87)</f>
        <v>0</v>
      </c>
    </row>
    <row r="69" spans="1:6" s="68" customFormat="1">
      <c r="A69" s="66"/>
      <c r="B69" s="69" t="s">
        <v>85</v>
      </c>
      <c r="C69" s="67"/>
      <c r="D69" s="66"/>
      <c r="E69" s="40"/>
      <c r="F69" s="73"/>
    </row>
    <row r="70" spans="1:6" s="1" customFormat="1">
      <c r="A70" s="32">
        <v>1</v>
      </c>
      <c r="B70" s="31" t="s">
        <v>91</v>
      </c>
      <c r="C70" s="33" t="s">
        <v>27</v>
      </c>
      <c r="D70" s="85">
        <v>2.6384400000000001</v>
      </c>
      <c r="E70" s="40"/>
      <c r="F70" s="51">
        <f t="shared" ref="F70:F78" si="3">E70*D70</f>
        <v>0</v>
      </c>
    </row>
    <row r="71" spans="1:6" s="1" customFormat="1">
      <c r="A71" s="32">
        <v>2</v>
      </c>
      <c r="B71" s="31" t="s">
        <v>92</v>
      </c>
      <c r="C71" s="33" t="s">
        <v>27</v>
      </c>
      <c r="D71" s="85">
        <v>0.76339200000000007</v>
      </c>
      <c r="E71" s="40"/>
      <c r="F71" s="51">
        <f t="shared" si="3"/>
        <v>0</v>
      </c>
    </row>
    <row r="72" spans="1:6" s="1" customFormat="1">
      <c r="A72" s="32">
        <v>3</v>
      </c>
      <c r="B72" s="31" t="s">
        <v>93</v>
      </c>
      <c r="C72" s="33" t="s">
        <v>27</v>
      </c>
      <c r="D72" s="85">
        <v>0.37485000000000002</v>
      </c>
      <c r="E72" s="38"/>
      <c r="F72" s="51">
        <f t="shared" si="3"/>
        <v>0</v>
      </c>
    </row>
    <row r="73" spans="1:6" s="1" customFormat="1">
      <c r="A73" s="32">
        <v>4</v>
      </c>
      <c r="B73" s="31" t="s">
        <v>94</v>
      </c>
      <c r="C73" s="33" t="s">
        <v>27</v>
      </c>
      <c r="D73" s="85">
        <v>0.30912000000000001</v>
      </c>
      <c r="E73" s="38"/>
      <c r="F73" s="51">
        <f t="shared" si="3"/>
        <v>0</v>
      </c>
    </row>
    <row r="74" spans="1:6" s="1" customFormat="1">
      <c r="A74" s="32">
        <v>5</v>
      </c>
      <c r="B74" s="31" t="s">
        <v>95</v>
      </c>
      <c r="C74" s="33" t="s">
        <v>27</v>
      </c>
      <c r="D74" s="85">
        <v>1.2566400000000002</v>
      </c>
      <c r="E74" s="40"/>
      <c r="F74" s="51">
        <f t="shared" si="3"/>
        <v>0</v>
      </c>
    </row>
    <row r="75" spans="1:6" s="1" customFormat="1">
      <c r="A75" s="32">
        <v>6</v>
      </c>
      <c r="B75" s="31" t="s">
        <v>96</v>
      </c>
      <c r="C75" s="33" t="s">
        <v>27</v>
      </c>
      <c r="D75" s="85">
        <v>8.5050000000000001E-2</v>
      </c>
      <c r="E75" s="40"/>
      <c r="F75" s="51">
        <f t="shared" si="3"/>
        <v>0</v>
      </c>
    </row>
    <row r="76" spans="1:6" s="1" customFormat="1">
      <c r="A76" s="32">
        <v>7</v>
      </c>
      <c r="B76" s="31" t="s">
        <v>97</v>
      </c>
      <c r="C76" s="33" t="s">
        <v>27</v>
      </c>
      <c r="D76" s="85">
        <v>0.82252799999999993</v>
      </c>
      <c r="E76" s="40"/>
      <c r="F76" s="51">
        <f t="shared" si="3"/>
        <v>0</v>
      </c>
    </row>
    <row r="77" spans="1:6" s="1" customFormat="1">
      <c r="A77" s="32">
        <v>8</v>
      </c>
      <c r="B77" s="31" t="s">
        <v>98</v>
      </c>
      <c r="C77" s="33" t="s">
        <v>27</v>
      </c>
      <c r="D77" s="85">
        <v>2.4255</v>
      </c>
      <c r="E77" s="40"/>
      <c r="F77" s="51">
        <f t="shared" si="3"/>
        <v>0</v>
      </c>
    </row>
    <row r="78" spans="1:6" s="1" customFormat="1" ht="36">
      <c r="A78" s="32">
        <v>9</v>
      </c>
      <c r="B78" s="34" t="s">
        <v>99</v>
      </c>
      <c r="C78" s="75" t="s">
        <v>57</v>
      </c>
      <c r="D78" s="85">
        <f>36*5+15*2</f>
        <v>210</v>
      </c>
      <c r="E78" s="38"/>
      <c r="F78" s="51">
        <f t="shared" si="3"/>
        <v>0</v>
      </c>
    </row>
    <row r="79" spans="1:6" s="1" customFormat="1">
      <c r="A79" s="32"/>
      <c r="B79" s="34"/>
      <c r="C79" s="35"/>
      <c r="D79" s="86"/>
      <c r="E79" s="38"/>
      <c r="F79" s="51"/>
    </row>
    <row r="80" spans="1:6" s="1" customFormat="1">
      <c r="A80" s="36"/>
      <c r="B80" s="70" t="s">
        <v>58</v>
      </c>
      <c r="C80" s="35"/>
      <c r="D80" s="86"/>
      <c r="E80" s="40"/>
      <c r="F80" s="51"/>
    </row>
    <row r="81" spans="1:6" s="1" customFormat="1">
      <c r="A81" s="36">
        <v>1</v>
      </c>
      <c r="B81" s="31" t="s">
        <v>59</v>
      </c>
      <c r="C81" s="35" t="s">
        <v>60</v>
      </c>
      <c r="D81" s="86">
        <f>65*0.2*0.25</f>
        <v>3.25</v>
      </c>
      <c r="E81" s="40"/>
      <c r="F81" s="51">
        <f>E81*D81</f>
        <v>0</v>
      </c>
    </row>
    <row r="82" spans="1:6" s="1" customFormat="1">
      <c r="A82" s="36">
        <v>2</v>
      </c>
      <c r="B82" s="31" t="s">
        <v>61</v>
      </c>
      <c r="C82" s="35" t="s">
        <v>62</v>
      </c>
      <c r="D82" s="86">
        <v>82</v>
      </c>
      <c r="E82" s="40"/>
      <c r="F82" s="51">
        <f>E82*D82</f>
        <v>0</v>
      </c>
    </row>
    <row r="83" spans="1:6" s="1" customFormat="1">
      <c r="A83" s="36">
        <v>3</v>
      </c>
      <c r="B83" s="31" t="s">
        <v>63</v>
      </c>
      <c r="C83" s="35" t="s">
        <v>62</v>
      </c>
      <c r="D83" s="86">
        <v>185</v>
      </c>
      <c r="E83" s="40"/>
      <c r="F83" s="51">
        <f>E83*D83</f>
        <v>0</v>
      </c>
    </row>
    <row r="84" spans="1:6" s="1" customFormat="1">
      <c r="A84" s="36"/>
      <c r="B84" s="31"/>
      <c r="C84" s="35"/>
      <c r="D84" s="86"/>
      <c r="E84" s="40"/>
      <c r="F84" s="51"/>
    </row>
    <row r="85" spans="1:6" s="1" customFormat="1">
      <c r="A85" s="36"/>
      <c r="B85" s="70" t="s">
        <v>107</v>
      </c>
      <c r="C85" s="35"/>
      <c r="D85" s="85"/>
      <c r="E85" s="38"/>
      <c r="F85" s="51"/>
    </row>
    <row r="86" spans="1:6" s="1" customFormat="1">
      <c r="A86" s="36">
        <v>1</v>
      </c>
      <c r="B86" s="37" t="s">
        <v>108</v>
      </c>
      <c r="C86" s="50" t="s">
        <v>14</v>
      </c>
      <c r="D86" s="38">
        <v>36</v>
      </c>
      <c r="E86" s="38"/>
      <c r="F86" s="51">
        <f>E86*D86</f>
        <v>0</v>
      </c>
    </row>
    <row r="87" spans="1:6" s="1" customFormat="1">
      <c r="A87" s="36"/>
      <c r="B87" s="37"/>
      <c r="C87" s="36"/>
      <c r="D87" s="38"/>
      <c r="E87" s="38"/>
      <c r="F87" s="36"/>
    </row>
    <row r="88" spans="1:6" s="1" customFormat="1">
      <c r="A88" s="29"/>
      <c r="B88" s="29" t="s">
        <v>64</v>
      </c>
      <c r="C88" s="30"/>
      <c r="D88" s="29"/>
      <c r="E88" s="29"/>
      <c r="F88" s="29">
        <f>SUM(F89:F105)</f>
        <v>0</v>
      </c>
    </row>
    <row r="89" spans="1:6" s="1" customFormat="1">
      <c r="A89" s="36"/>
      <c r="B89" s="70" t="s">
        <v>65</v>
      </c>
      <c r="C89" s="35"/>
      <c r="D89" s="35"/>
      <c r="E89" s="35"/>
      <c r="F89" s="35"/>
    </row>
    <row r="90" spans="1:6" s="1" customFormat="1">
      <c r="A90" s="36">
        <v>1</v>
      </c>
      <c r="B90" s="39" t="s">
        <v>66</v>
      </c>
      <c r="C90" s="33" t="s">
        <v>57</v>
      </c>
      <c r="D90" s="40">
        <v>1</v>
      </c>
      <c r="E90" s="40"/>
      <c r="F90" s="41">
        <f t="shared" ref="F90:F96" si="4">D90*E90</f>
        <v>0</v>
      </c>
    </row>
    <row r="91" spans="1:6" s="1" customFormat="1">
      <c r="A91" s="36">
        <v>2</v>
      </c>
      <c r="B91" s="39" t="s">
        <v>67</v>
      </c>
      <c r="C91" s="33" t="s">
        <v>57</v>
      </c>
      <c r="D91" s="40">
        <v>2</v>
      </c>
      <c r="E91" s="40"/>
      <c r="F91" s="41">
        <f t="shared" si="4"/>
        <v>0</v>
      </c>
    </row>
    <row r="92" spans="1:6" s="1" customFormat="1">
      <c r="A92" s="36">
        <v>3</v>
      </c>
      <c r="B92" s="39" t="s">
        <v>68</v>
      </c>
      <c r="C92" s="33" t="s">
        <v>57</v>
      </c>
      <c r="D92" s="33">
        <f>D93/2</f>
        <v>17.5</v>
      </c>
      <c r="E92" s="40"/>
      <c r="F92" s="41">
        <f t="shared" si="4"/>
        <v>0</v>
      </c>
    </row>
    <row r="93" spans="1:6" s="1" customFormat="1">
      <c r="A93" s="36">
        <v>4</v>
      </c>
      <c r="B93" s="39" t="s">
        <v>69</v>
      </c>
      <c r="C93" s="33" t="s">
        <v>70</v>
      </c>
      <c r="D93" s="40">
        <v>35</v>
      </c>
      <c r="E93" s="40"/>
      <c r="F93" s="41">
        <f t="shared" si="4"/>
        <v>0</v>
      </c>
    </row>
    <row r="94" spans="1:6" s="1" customFormat="1">
      <c r="A94" s="36">
        <v>5</v>
      </c>
      <c r="B94" s="39" t="s">
        <v>71</v>
      </c>
      <c r="C94" s="33" t="s">
        <v>70</v>
      </c>
      <c r="D94" s="40">
        <v>30</v>
      </c>
      <c r="E94" s="40"/>
      <c r="F94" s="41">
        <f t="shared" si="4"/>
        <v>0</v>
      </c>
    </row>
    <row r="95" spans="1:6" s="1" customFormat="1">
      <c r="A95" s="36">
        <v>6</v>
      </c>
      <c r="B95" s="39" t="s">
        <v>72</v>
      </c>
      <c r="C95" s="33" t="s">
        <v>70</v>
      </c>
      <c r="D95" s="40">
        <v>30</v>
      </c>
      <c r="E95" s="40"/>
      <c r="F95" s="41">
        <f t="shared" si="4"/>
        <v>0</v>
      </c>
    </row>
    <row r="96" spans="1:6" s="1" customFormat="1" ht="12.75" customHeight="1">
      <c r="A96" s="36">
        <v>7</v>
      </c>
      <c r="B96" s="39" t="s">
        <v>73</v>
      </c>
      <c r="C96" s="33" t="s">
        <v>57</v>
      </c>
      <c r="D96" s="40">
        <v>2</v>
      </c>
      <c r="E96" s="40"/>
      <c r="F96" s="41">
        <f t="shared" si="4"/>
        <v>0</v>
      </c>
    </row>
    <row r="97" spans="1:6" s="1" customFormat="1" ht="12.75" customHeight="1">
      <c r="A97" s="36">
        <v>8</v>
      </c>
      <c r="B97" s="39" t="s">
        <v>74</v>
      </c>
      <c r="C97" s="33" t="s">
        <v>57</v>
      </c>
      <c r="D97" s="40">
        <f>D96</f>
        <v>2</v>
      </c>
      <c r="E97" s="40"/>
      <c r="F97" s="41">
        <f>D97*E97</f>
        <v>0</v>
      </c>
    </row>
    <row r="98" spans="1:6" s="1" customFormat="1">
      <c r="A98" s="36">
        <v>9</v>
      </c>
      <c r="B98" s="42" t="s">
        <v>75</v>
      </c>
      <c r="C98" s="43" t="s">
        <v>76</v>
      </c>
      <c r="D98" s="40">
        <f>D97*1</f>
        <v>2</v>
      </c>
      <c r="E98" s="40"/>
      <c r="F98" s="41">
        <f>D98*E98</f>
        <v>0</v>
      </c>
    </row>
    <row r="99" spans="1:6" s="1" customFormat="1">
      <c r="A99" s="36">
        <v>10</v>
      </c>
      <c r="B99" s="42" t="s">
        <v>77</v>
      </c>
      <c r="C99" s="43" t="s">
        <v>76</v>
      </c>
      <c r="D99" s="40">
        <f>D96*2</f>
        <v>4</v>
      </c>
      <c r="E99" s="40"/>
      <c r="F99" s="41">
        <f>D99*E99</f>
        <v>0</v>
      </c>
    </row>
    <row r="100" spans="1:6" s="1" customFormat="1">
      <c r="A100" s="36"/>
      <c r="B100" s="31"/>
      <c r="C100" s="35"/>
      <c r="D100" s="35"/>
      <c r="E100" s="35"/>
      <c r="F100" s="35"/>
    </row>
    <row r="101" spans="1:6" s="1" customFormat="1">
      <c r="A101" s="36"/>
      <c r="B101" s="70" t="s">
        <v>78</v>
      </c>
      <c r="C101" s="35"/>
      <c r="D101" s="35"/>
      <c r="E101" s="35"/>
      <c r="F101" s="35"/>
    </row>
    <row r="102" spans="1:6" s="1" customFormat="1" ht="12.75" customHeight="1">
      <c r="A102" s="36">
        <v>1</v>
      </c>
      <c r="B102" s="34" t="s">
        <v>82</v>
      </c>
      <c r="C102" s="43" t="s">
        <v>22</v>
      </c>
      <c r="D102" s="43">
        <v>8</v>
      </c>
      <c r="E102" s="35"/>
      <c r="F102" s="44">
        <f>D102*E102</f>
        <v>0</v>
      </c>
    </row>
    <row r="103" spans="1:6" s="1" customFormat="1" ht="12.75" customHeight="1">
      <c r="A103" s="36">
        <v>2</v>
      </c>
      <c r="B103" s="34" t="s">
        <v>83</v>
      </c>
      <c r="C103" s="43" t="s">
        <v>22</v>
      </c>
      <c r="D103" s="43">
        <v>8</v>
      </c>
      <c r="E103" s="35"/>
      <c r="F103" s="44">
        <f>D103*E103</f>
        <v>0</v>
      </c>
    </row>
    <row r="104" spans="1:6" s="1" customFormat="1">
      <c r="A104" s="36"/>
      <c r="B104" s="34" t="s">
        <v>79</v>
      </c>
      <c r="C104" s="43" t="s">
        <v>22</v>
      </c>
      <c r="D104" s="43">
        <v>5</v>
      </c>
      <c r="E104" s="35"/>
      <c r="F104" s="44">
        <f>D104*E104</f>
        <v>0</v>
      </c>
    </row>
    <row r="105" spans="1:6" s="1" customFormat="1" ht="15">
      <c r="A105" s="49"/>
      <c r="B105" s="45"/>
      <c r="C105" s="46"/>
      <c r="D105" s="46"/>
      <c r="E105" s="47"/>
      <c r="F105" s="48"/>
    </row>
    <row r="106" spans="1:6" s="68" customFormat="1" ht="21" customHeight="1">
      <c r="A106" s="87"/>
      <c r="B106" s="88" t="s">
        <v>80</v>
      </c>
      <c r="C106" s="87" t="s">
        <v>81</v>
      </c>
      <c r="D106" s="66"/>
      <c r="E106" s="66"/>
      <c r="F106" s="66">
        <f>SUM(F88,F13,F68)</f>
        <v>0</v>
      </c>
    </row>
    <row r="107" spans="1:6" s="1" customFormat="1" ht="2" customHeight="1">
      <c r="A107" s="24"/>
      <c r="B107" s="91"/>
      <c r="C107" s="91"/>
      <c r="D107" s="91"/>
      <c r="E107" s="91"/>
      <c r="F107" s="91"/>
    </row>
    <row r="108" spans="1:6" s="1" customFormat="1">
      <c r="A108" s="9"/>
      <c r="B108" s="92"/>
      <c r="C108" s="92"/>
      <c r="D108" s="92"/>
      <c r="E108" s="92"/>
      <c r="F108" s="92"/>
    </row>
    <row r="109" spans="1:6" s="1" customFormat="1">
      <c r="A109" s="10"/>
      <c r="B109" s="90"/>
      <c r="C109" s="90"/>
      <c r="D109" s="90"/>
      <c r="E109" s="90"/>
      <c r="F109" s="90"/>
    </row>
    <row r="110" spans="1:6" s="1" customFormat="1">
      <c r="A110" s="10"/>
      <c r="B110" s="90"/>
      <c r="C110" s="90"/>
      <c r="D110" s="90"/>
      <c r="E110" s="90"/>
      <c r="F110" s="90"/>
    </row>
    <row r="111" spans="1:6" s="1" customFormat="1" ht="12" customHeight="1">
      <c r="A111" s="10"/>
      <c r="B111" s="98" t="s">
        <v>112</v>
      </c>
      <c r="C111" s="98"/>
      <c r="D111" s="98"/>
      <c r="E111" s="98"/>
      <c r="F111" s="98"/>
    </row>
    <row r="112" spans="1:6" s="1" customFormat="1" ht="12" customHeight="1">
      <c r="A112" s="10"/>
      <c r="B112" s="99" t="s">
        <v>113</v>
      </c>
      <c r="C112" s="99"/>
      <c r="D112" s="99"/>
      <c r="E112" s="99"/>
      <c r="F112" s="99"/>
    </row>
    <row r="113" spans="1:6" ht="12" customHeight="1">
      <c r="A113" s="10"/>
      <c r="B113" s="99" t="s">
        <v>114</v>
      </c>
      <c r="C113" s="99"/>
      <c r="D113" s="99"/>
      <c r="E113" s="99"/>
      <c r="F113" s="99"/>
    </row>
    <row r="114" spans="1:6">
      <c r="A114" s="97"/>
      <c r="B114" s="97"/>
      <c r="C114" s="97"/>
      <c r="D114" s="97"/>
      <c r="E114" s="97"/>
      <c r="F114" s="97"/>
    </row>
    <row r="115" spans="1:6">
      <c r="A115" s="97"/>
      <c r="B115" s="97"/>
      <c r="C115" s="97"/>
      <c r="D115" s="97"/>
      <c r="E115" s="97"/>
      <c r="F115" s="97"/>
    </row>
    <row r="116" spans="1:6">
      <c r="A116" s="97"/>
      <c r="B116" s="97"/>
      <c r="C116" s="97"/>
      <c r="D116" s="97"/>
      <c r="E116" s="97"/>
      <c r="F116" s="97"/>
    </row>
    <row r="117" spans="1:6">
      <c r="A117" s="97"/>
      <c r="B117" s="97"/>
      <c r="C117" s="97"/>
      <c r="D117" s="97"/>
      <c r="E117" s="97"/>
      <c r="F117" s="97"/>
    </row>
    <row r="118" spans="1:6">
      <c r="A118" s="10"/>
      <c r="B118" s="90"/>
      <c r="C118" s="90"/>
      <c r="D118" s="90"/>
      <c r="E118" s="90"/>
      <c r="F118" s="90"/>
    </row>
    <row r="119" spans="1:6">
      <c r="A119" s="10"/>
      <c r="B119" s="90"/>
      <c r="C119" s="90"/>
      <c r="D119" s="90"/>
      <c r="E119" s="90"/>
      <c r="F119" s="90"/>
    </row>
    <row r="120" spans="1:6">
      <c r="A120" s="10"/>
      <c r="B120" s="90"/>
      <c r="C120" s="90"/>
      <c r="D120" s="90"/>
      <c r="E120" s="90"/>
      <c r="F120" s="90"/>
    </row>
  </sheetData>
  <mergeCells count="17">
    <mergeCell ref="B112:F112"/>
    <mergeCell ref="B113:F113"/>
    <mergeCell ref="B120:F120"/>
    <mergeCell ref="B107:F108"/>
    <mergeCell ref="B109:F109"/>
    <mergeCell ref="B110:F110"/>
    <mergeCell ref="A1:F2"/>
    <mergeCell ref="B8:E8"/>
    <mergeCell ref="B9:F9"/>
    <mergeCell ref="B7:F7"/>
    <mergeCell ref="B6:E6"/>
    <mergeCell ref="A3:E4"/>
    <mergeCell ref="A114:F117"/>
    <mergeCell ref="B118:F118"/>
    <mergeCell ref="A5:F5"/>
    <mergeCell ref="B119:F119"/>
    <mergeCell ref="B111:F111"/>
  </mergeCells>
  <phoneticPr fontId="2" type="noConversion"/>
  <printOptions horizontalCentered="1"/>
  <pageMargins left="0.75" right="0.75" top="0.31" bottom="0.52" header="0.23" footer="0.27"/>
  <pageSetup scale="99" orientation="portrait" horizontalDpi="4294967293" verticalDpi="4294967293"/>
  <headerFooter alignWithMargins="0">
    <oddFooter>&amp;C&amp;P/&amp;N</oddFooter>
  </headerFooter>
  <rowBreaks count="1" manualBreakCount="1">
    <brk id="67" max="5" man="1"/>
  </rowBreaks>
  <colBreaks count="1" manualBreakCount="1">
    <brk id="6" max="170" man="1"/>
  </colBreak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kss_rekapitulacia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Momchy</dc:creator>
  <cp:lastModifiedBy>Nadejda Iordanova</cp:lastModifiedBy>
  <cp:lastPrinted>2018-08-08T14:30:15Z</cp:lastPrinted>
  <dcterms:created xsi:type="dcterms:W3CDTF">1996-10-14T23:33:28Z</dcterms:created>
  <dcterms:modified xsi:type="dcterms:W3CDTF">2020-01-09T08:53:38Z</dcterms:modified>
</cp:coreProperties>
</file>